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\plasticosloscerrillos\Intranet\Plasticos Los Cerrillos\Indicadores de Desempeños\indicadores 2018\"/>
    </mc:Choice>
  </mc:AlternateContent>
  <bookViews>
    <workbookView xWindow="0" yWindow="30" windowWidth="7485" windowHeight="4140"/>
  </bookViews>
  <sheets>
    <sheet name="consulta" sheetId="1" r:id="rId1"/>
  </sheets>
  <definedNames>
    <definedName name="_xlnm.Print_Area" localSheetId="0">consulta!$H$1:$V$76</definedName>
  </definedNames>
  <calcPr calcId="152511"/>
</workbook>
</file>

<file path=xl/calcChain.xml><?xml version="1.0" encoding="utf-8"?>
<calcChain xmlns="http://schemas.openxmlformats.org/spreadsheetml/2006/main">
  <c r="B18" i="1" l="1"/>
  <c r="C18" i="1" l="1"/>
  <c r="D17" i="1"/>
  <c r="D16" i="1"/>
  <c r="D15" i="1"/>
  <c r="D14" i="1"/>
  <c r="D13" i="1"/>
  <c r="D12" i="1"/>
  <c r="D11" i="1"/>
  <c r="D10" i="1"/>
  <c r="D9" i="1"/>
  <c r="D8" i="1"/>
  <c r="D7" i="1"/>
  <c r="D6" i="1"/>
  <c r="D18" i="1" l="1"/>
  <c r="E18" i="1"/>
  <c r="F18" i="1"/>
  <c r="G7" i="1"/>
  <c r="G8" i="1"/>
  <c r="G9" i="1"/>
  <c r="G10" i="1"/>
  <c r="G11" i="1"/>
  <c r="G12" i="1"/>
  <c r="G13" i="1"/>
  <c r="G14" i="1"/>
  <c r="G15" i="1"/>
  <c r="G16" i="1"/>
  <c r="G17" i="1"/>
  <c r="G6" i="1"/>
  <c r="G18" i="1" l="1"/>
  <c r="H18" i="1"/>
  <c r="J7" i="1" l="1"/>
  <c r="J8" i="1"/>
  <c r="J9" i="1"/>
  <c r="J10" i="1"/>
  <c r="J11" i="1"/>
  <c r="J12" i="1"/>
  <c r="J13" i="1"/>
  <c r="J14" i="1"/>
  <c r="J15" i="1"/>
  <c r="J16" i="1"/>
  <c r="J17" i="1"/>
  <c r="I18" i="1" l="1"/>
  <c r="J6" i="1"/>
  <c r="J18" i="1" l="1"/>
  <c r="K18" i="1"/>
  <c r="L18" i="1"/>
  <c r="M18" i="1" l="1"/>
  <c r="M6" i="1"/>
  <c r="P6" i="1"/>
  <c r="M7" i="1"/>
  <c r="P7" i="1"/>
  <c r="M8" i="1"/>
  <c r="P8" i="1"/>
  <c r="M9" i="1"/>
  <c r="P9" i="1"/>
  <c r="M10" i="1"/>
  <c r="P10" i="1"/>
  <c r="M11" i="1"/>
  <c r="P11" i="1"/>
  <c r="M12" i="1"/>
  <c r="P12" i="1"/>
  <c r="M13" i="1"/>
  <c r="P13" i="1"/>
  <c r="M14" i="1"/>
  <c r="P14" i="1"/>
  <c r="M15" i="1"/>
  <c r="P15" i="1"/>
  <c r="M16" i="1"/>
  <c r="P16" i="1"/>
  <c r="M17" i="1"/>
  <c r="P17" i="1"/>
  <c r="N18" i="1"/>
  <c r="O18" i="1"/>
  <c r="P18" i="1" l="1"/>
</calcChain>
</file>

<file path=xl/sharedStrings.xml><?xml version="1.0" encoding="utf-8"?>
<sst xmlns="http://schemas.openxmlformats.org/spreadsheetml/2006/main" count="32" uniqueCount="21">
  <si>
    <t>fabricadas</t>
  </si>
  <si>
    <t>malas</t>
  </si>
  <si>
    <t>%</t>
  </si>
  <si>
    <t>Meta</t>
  </si>
  <si>
    <t>Fabricadas</t>
  </si>
  <si>
    <t>Malas</t>
  </si>
  <si>
    <t xml:space="preserve">%  DE PNC EN PROCESOS  GENERADOS EN EL MES Y SU PORCENTAJE 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</si>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</sst>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3" fontId="2" fillId="0" borderId="0" xfId="0" applyNumberFormat="1" applyFont="1"/>
    <xf numFmtId="10" fontId="2" fillId="2" borderId="0" xfId="1" applyNumberFormat="1" applyFont="1" applyFill="1"/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3" fontId="0" fillId="0" borderId="2" xfId="0" applyNumberFormat="1" applyBorder="1"/>
    <xf numFmtId="10" fontId="3" fillId="0" borderId="2" xfId="1" applyNumberFormat="1" applyFont="1" applyBorder="1"/>
    <xf numFmtId="164" fontId="0" fillId="0" borderId="2" xfId="0" applyNumberFormat="1" applyBorder="1"/>
    <xf numFmtId="3" fontId="2" fillId="0" borderId="2" xfId="0" applyNumberFormat="1" applyFont="1" applyBorder="1"/>
    <xf numFmtId="10" fontId="2" fillId="2" borderId="2" xfId="1" applyNumberFormat="1" applyFont="1" applyFill="1" applyBorder="1"/>
    <xf numFmtId="0" fontId="2" fillId="0" borderId="2" xfId="0" applyFont="1" applyBorder="1" applyAlignment="1">
      <alignment horizontal="centerContinuous"/>
    </xf>
    <xf numFmtId="0" fontId="0" fillId="0" borderId="2" xfId="0" applyBorder="1" applyAlignment="1">
      <alignment horizontal="centerContinuous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 sz="1400" baseline="0"/>
              <a:t>% de PNC EN PROCESOS MENSUALES</a:t>
            </a:r>
          </a:p>
        </c:rich>
      </c:tx>
      <c:layout>
        <c:manualLayout>
          <c:xMode val="edge"/>
          <c:yMode val="edge"/>
          <c:x val="0.44166666666666665"/>
          <c:y val="2.77777777777777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25"/>
          <c:y val="0.15972222222222221"/>
          <c:w val="0.83333333333333337"/>
          <c:h val="0.67572149680972615"/>
        </c:manualLayout>
      </c:layout>
      <c:lineChart>
        <c:grouping val="standard"/>
        <c:varyColors val="0"/>
        <c:ser>
          <c:idx val="4"/>
          <c:order val="0"/>
          <c:tx>
            <c:v>2016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consulta!$A$6:$A$17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consulta!$D$6:$D$17</c:f>
              <c:numCache>
                <c:formatCode>0.00%</c:formatCode>
                <c:ptCount val="12"/>
                <c:pt idx="0">
                  <c:v>8.7422119112167285E-3</c:v>
                </c:pt>
                <c:pt idx="1">
                  <c:v>8.6354733405875957E-3</c:v>
                </c:pt>
                <c:pt idx="2">
                  <c:v>1.8403296025574122E-2</c:v>
                </c:pt>
                <c:pt idx="3">
                  <c:v>9.8357969256989281E-3</c:v>
                </c:pt>
                <c:pt idx="4">
                  <c:v>1.8542467105969219E-2</c:v>
                </c:pt>
                <c:pt idx="5">
                  <c:v>6.5304505281010951E-3</c:v>
                </c:pt>
                <c:pt idx="6">
                  <c:v>1.4783506060073774E-2</c:v>
                </c:pt>
                <c:pt idx="7">
                  <c:v>1.2542268880099778E-2</c:v>
                </c:pt>
                <c:pt idx="8">
                  <c:v>4.5186113099498926E-3</c:v>
                </c:pt>
                <c:pt idx="9">
                  <c:v>3.4362479042937114E-2</c:v>
                </c:pt>
                <c:pt idx="10">
                  <c:v>1.0772277227722771E-2</c:v>
                </c:pt>
                <c:pt idx="11">
                  <c:v>5.0000000000000001E-4</c:v>
                </c:pt>
              </c:numCache>
            </c:numRef>
          </c:val>
          <c:smooth val="0"/>
        </c:ser>
        <c:ser>
          <c:idx val="5"/>
          <c:order val="1"/>
          <c:tx>
            <c:v>2017</c:v>
          </c:tx>
          <c:marker>
            <c:symbol val="none"/>
          </c:marker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consulta!$G$6:$G$17</c:f>
              <c:numCache>
                <c:formatCode>0.00%</c:formatCode>
                <c:ptCount val="12"/>
                <c:pt idx="0">
                  <c:v>1.4331118173938168E-2</c:v>
                </c:pt>
                <c:pt idx="1">
                  <c:v>9.9445788775271247E-3</c:v>
                </c:pt>
                <c:pt idx="2">
                  <c:v>6.835610274477516E-3</c:v>
                </c:pt>
                <c:pt idx="3">
                  <c:v>2.6594301221166891E-3</c:v>
                </c:pt>
                <c:pt idx="4">
                  <c:v>5.3180797963217315E-3</c:v>
                </c:pt>
                <c:pt idx="5">
                  <c:v>0</c:v>
                </c:pt>
                <c:pt idx="6">
                  <c:v>1.8832891246684351E-3</c:v>
                </c:pt>
                <c:pt idx="7">
                  <c:v>4.3266112388702163E-3</c:v>
                </c:pt>
                <c:pt idx="8">
                  <c:v>7.6053889613211644E-3</c:v>
                </c:pt>
                <c:pt idx="9">
                  <c:v>1.0598951866905394E-2</c:v>
                </c:pt>
                <c:pt idx="10">
                  <c:v>8.5008535693133127E-3</c:v>
                </c:pt>
                <c:pt idx="1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consulta!$Q$5</c:f>
              <c:strCache>
                <c:ptCount val="1"/>
                <c:pt idx="0">
                  <c:v>Meta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strRef>
              <c:f>consulta!$A$6:$A$17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consulta!$Q$6:$Q$17</c:f>
              <c:numCache>
                <c:formatCode>0.0%</c:formatCode>
                <c:ptCount val="12"/>
                <c:pt idx="0">
                  <c:v>1.2999999999999999E-2</c:v>
                </c:pt>
                <c:pt idx="1">
                  <c:v>1.2999999999999999E-2</c:v>
                </c:pt>
                <c:pt idx="2">
                  <c:v>1.2999999999999999E-2</c:v>
                </c:pt>
                <c:pt idx="3">
                  <c:v>1.2999999999999999E-2</c:v>
                </c:pt>
                <c:pt idx="4">
                  <c:v>1.2999999999999999E-2</c:v>
                </c:pt>
                <c:pt idx="5">
                  <c:v>1.2999999999999999E-2</c:v>
                </c:pt>
                <c:pt idx="6">
                  <c:v>1.2999999999999999E-2</c:v>
                </c:pt>
                <c:pt idx="7">
                  <c:v>1.2999999999999999E-2</c:v>
                </c:pt>
                <c:pt idx="8">
                  <c:v>1.2999999999999999E-2</c:v>
                </c:pt>
                <c:pt idx="9">
                  <c:v>1.2999999999999999E-2</c:v>
                </c:pt>
                <c:pt idx="10">
                  <c:v>1.2999999999999999E-2</c:v>
                </c:pt>
                <c:pt idx="11">
                  <c:v>1.2999999999999999E-2</c:v>
                </c:pt>
              </c:numCache>
            </c:numRef>
          </c:val>
          <c:smooth val="0"/>
        </c:ser>
        <c:ser>
          <c:idx val="0"/>
          <c:order val="3"/>
          <c:tx>
            <c:v>2018</c:v>
          </c:tx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val>
            <c:numRef>
              <c:f>consulta!$J$6:$J$17</c:f>
              <c:numCache>
                <c:formatCode>0.00%</c:formatCode>
                <c:ptCount val="12"/>
                <c:pt idx="0">
                  <c:v>1.5022751137556878E-2</c:v>
                </c:pt>
                <c:pt idx="1">
                  <c:v>4.2461896035399811E-3</c:v>
                </c:pt>
                <c:pt idx="2">
                  <c:v>2.3811352638451492E-3</c:v>
                </c:pt>
                <c:pt idx="3">
                  <c:v>4.8031521355075641E-3</c:v>
                </c:pt>
                <c:pt idx="4">
                  <c:v>3.0198701213148744E-3</c:v>
                </c:pt>
                <c:pt idx="5">
                  <c:v>1.4831617518757635E-3</c:v>
                </c:pt>
                <c:pt idx="6">
                  <c:v>9.2650285807168199E-3</c:v>
                </c:pt>
                <c:pt idx="7">
                  <c:v>3.2637552670677352E-3</c:v>
                </c:pt>
                <c:pt idx="8">
                  <c:v>6.875E-3</c:v>
                </c:pt>
                <c:pt idx="9">
                  <c:v>5.4310387860030951E-3</c:v>
                </c:pt>
                <c:pt idx="10">
                  <c:v>1.3531669865642995E-3</c:v>
                </c:pt>
                <c:pt idx="11">
                  <c:v>4.958145524790728E-3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054248"/>
        <c:axId val="177697664"/>
      </c:lineChart>
      <c:catAx>
        <c:axId val="17705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5400000" vert="horz" anchor="t" anchorCtr="1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7697664"/>
        <c:crosses val="autoZero"/>
        <c:auto val="0"/>
        <c:lblAlgn val="ctr"/>
        <c:lblOffset val="100"/>
        <c:tickMarkSkip val="1"/>
        <c:noMultiLvlLbl val="0"/>
      </c:catAx>
      <c:valAx>
        <c:axId val="17769766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0%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17705424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28333333333333333"/>
          <c:y val="0.93766979360600344"/>
          <c:w val="0.2847593060149281"/>
          <c:h val="6.233020639399652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4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</xdr:row>
      <xdr:rowOff>21167</xdr:rowOff>
    </xdr:from>
    <xdr:to>
      <xdr:col>19</xdr:col>
      <xdr:colOff>222250</xdr:colOff>
      <xdr:row>79</xdr:row>
      <xdr:rowOff>63500</xdr:rowOff>
    </xdr:to>
    <xdr:graphicFrame macro="">
      <xdr:nvGraphicFramePr>
        <xdr:cNvPr id="1038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</xdr:col>
      <xdr:colOff>529167</xdr:colOff>
      <xdr:row>84</xdr:row>
      <xdr:rowOff>21167</xdr:rowOff>
    </xdr:from>
    <xdr:ext cx="11334750" cy="1460500"/>
    <xdr:sp macro="" textlink="">
      <xdr:nvSpPr>
        <xdr:cNvPr id="2" name="CuadroTexto 1"/>
        <xdr:cNvSpPr txBox="1"/>
      </xdr:nvSpPr>
      <xdr:spPr>
        <a:xfrm>
          <a:off x="2286000" y="13356167"/>
          <a:ext cx="11334750" cy="14605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CL" sz="1050" b="1"/>
            <a:t>Se evidencia una baja en los indicadores de pnc en procesos(con respecto</a:t>
          </a:r>
          <a:r>
            <a:rPr lang="es-CL" sz="1050" b="1" baseline="0"/>
            <a:t> a 2016), lo que indica una buen indicador de superación de la producción en el año 2017 CON RESPECTO AL 2016, SOLO EN ENERO. se excede de la meta.</a:t>
          </a:r>
        </a:p>
        <a:p>
          <a:r>
            <a:rPr lang="es-CL" sz="1050" b="1" baseline="0"/>
            <a:t>en el 2018 se obserba una baja en el sistema de onc con respecto a la meta</a:t>
          </a:r>
          <a:endParaRPr lang="es-CL" sz="1050" b="1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zoomScale="90" zoomScaleNormal="90" workbookViewId="0">
      <selection activeCell="J18" sqref="J18"/>
    </sheetView>
  </sheetViews>
  <sheetFormatPr baseColWidth="10" defaultRowHeight="12.75" x14ac:dyDescent="0.2"/>
  <cols>
    <col min="1" max="1" width="13.140625" bestFit="1" customWidth="1"/>
    <col min="2" max="4" width="13.140625" customWidth="1"/>
  </cols>
  <sheetData>
    <row r="1" spans="1:17" x14ac:dyDescent="0.2">
      <c r="I1" s="1" t="s">
        <v>6</v>
      </c>
      <c r="J1" s="1"/>
      <c r="K1" s="1"/>
      <c r="L1" s="1"/>
    </row>
    <row r="2" spans="1:17" x14ac:dyDescent="0.2">
      <c r="H2" s="1"/>
      <c r="I2" s="1"/>
      <c r="J2" s="1"/>
    </row>
    <row r="3" spans="1:17" x14ac:dyDescent="0.2">
      <c r="H3" s="1"/>
      <c r="I3" s="1"/>
      <c r="J3" s="1"/>
    </row>
    <row r="4" spans="1:17" x14ac:dyDescent="0.2">
      <c r="A4" s="6"/>
      <c r="B4" s="6"/>
      <c r="C4" s="7">
        <v>2016</v>
      </c>
      <c r="D4" s="6"/>
      <c r="E4" s="6"/>
      <c r="F4" s="7">
        <v>2017</v>
      </c>
      <c r="G4" s="6"/>
      <c r="H4" s="6"/>
      <c r="I4" s="7">
        <v>2018</v>
      </c>
      <c r="J4" s="6"/>
      <c r="K4" s="6"/>
      <c r="L4" s="14" t="s">
        <v>20</v>
      </c>
      <c r="M4" s="15"/>
      <c r="N4" s="14">
        <v>2012</v>
      </c>
      <c r="O4" s="14" t="s">
        <v>20</v>
      </c>
      <c r="P4" s="15"/>
      <c r="Q4" s="6"/>
    </row>
    <row r="5" spans="1:17" x14ac:dyDescent="0.2">
      <c r="A5" s="6"/>
      <c r="B5" s="7" t="s">
        <v>4</v>
      </c>
      <c r="C5" s="8" t="s">
        <v>5</v>
      </c>
      <c r="D5" s="8" t="s">
        <v>2</v>
      </c>
      <c r="E5" s="7" t="s">
        <v>4</v>
      </c>
      <c r="F5" s="8" t="s">
        <v>5</v>
      </c>
      <c r="G5" s="8" t="s">
        <v>2</v>
      </c>
      <c r="H5" s="7" t="s">
        <v>4</v>
      </c>
      <c r="I5" s="7" t="s">
        <v>5</v>
      </c>
      <c r="J5" s="8" t="s">
        <v>2</v>
      </c>
      <c r="K5" s="7" t="s">
        <v>0</v>
      </c>
      <c r="L5" s="7" t="s">
        <v>1</v>
      </c>
      <c r="M5" s="8" t="s">
        <v>2</v>
      </c>
      <c r="N5" s="7" t="s">
        <v>0</v>
      </c>
      <c r="O5" s="7" t="s">
        <v>1</v>
      </c>
      <c r="P5" s="8" t="s">
        <v>2</v>
      </c>
      <c r="Q5" s="7" t="s">
        <v>3</v>
      </c>
    </row>
    <row r="6" spans="1:17" x14ac:dyDescent="0.2">
      <c r="A6" s="6" t="s">
        <v>7</v>
      </c>
      <c r="B6" s="9">
        <v>265951</v>
      </c>
      <c r="C6" s="9">
        <v>2325</v>
      </c>
      <c r="D6" s="10">
        <f t="shared" ref="D6:D17" si="0">C6/B6</f>
        <v>8.7422119112167285E-3</v>
      </c>
      <c r="E6" s="9">
        <v>259575</v>
      </c>
      <c r="F6" s="9">
        <v>3720</v>
      </c>
      <c r="G6" s="10">
        <f t="shared" ref="G6:G18" si="1">F6/E6</f>
        <v>1.4331118173938168E-2</v>
      </c>
      <c r="H6" s="9">
        <v>142850</v>
      </c>
      <c r="I6" s="9">
        <v>2146</v>
      </c>
      <c r="J6" s="10">
        <f t="shared" ref="J6:J18" si="2">I6/H6</f>
        <v>1.5022751137556878E-2</v>
      </c>
      <c r="K6" s="9"/>
      <c r="L6" s="9"/>
      <c r="M6" s="10" t="e">
        <f t="shared" ref="M6:M18" si="3">L6/K6</f>
        <v>#DIV/0!</v>
      </c>
      <c r="N6" s="9"/>
      <c r="O6" s="9"/>
      <c r="P6" s="10" t="e">
        <f>O6/N6</f>
        <v>#DIV/0!</v>
      </c>
      <c r="Q6" s="11">
        <v>1.2999999999999999E-2</v>
      </c>
    </row>
    <row r="7" spans="1:17" x14ac:dyDescent="0.2">
      <c r="A7" s="6" t="s">
        <v>8</v>
      </c>
      <c r="B7" s="9">
        <v>229750</v>
      </c>
      <c r="C7" s="9">
        <v>1984</v>
      </c>
      <c r="D7" s="10">
        <f t="shared" si="0"/>
        <v>8.6354733405875957E-3</v>
      </c>
      <c r="E7" s="9">
        <v>128110</v>
      </c>
      <c r="F7" s="9">
        <v>1274</v>
      </c>
      <c r="G7" s="10">
        <f t="shared" si="1"/>
        <v>9.9445788775271247E-3</v>
      </c>
      <c r="H7" s="9">
        <v>44746</v>
      </c>
      <c r="I7" s="9">
        <v>190</v>
      </c>
      <c r="J7" s="10">
        <f t="shared" si="2"/>
        <v>4.2461896035399811E-3</v>
      </c>
      <c r="K7" s="9"/>
      <c r="L7" s="9"/>
      <c r="M7" s="10" t="e">
        <f t="shared" si="3"/>
        <v>#DIV/0!</v>
      </c>
      <c r="N7" s="9"/>
      <c r="O7" s="9"/>
      <c r="P7" s="10" t="e">
        <f t="shared" ref="P7:P18" si="4">O7/N7</f>
        <v>#DIV/0!</v>
      </c>
      <c r="Q7" s="11">
        <v>1.2999999999999999E-2</v>
      </c>
    </row>
    <row r="8" spans="1:17" x14ac:dyDescent="0.2">
      <c r="A8" s="6" t="s">
        <v>9</v>
      </c>
      <c r="B8" s="9">
        <v>274027</v>
      </c>
      <c r="C8" s="9">
        <v>5043</v>
      </c>
      <c r="D8" s="10">
        <f t="shared" si="0"/>
        <v>1.8403296025574122E-2</v>
      </c>
      <c r="E8" s="9">
        <v>104453</v>
      </c>
      <c r="F8" s="9">
        <v>714</v>
      </c>
      <c r="G8" s="10">
        <f t="shared" si="1"/>
        <v>6.835610274477516E-3</v>
      </c>
      <c r="H8" s="9">
        <v>182266</v>
      </c>
      <c r="I8" s="9">
        <v>434</v>
      </c>
      <c r="J8" s="10">
        <f t="shared" si="2"/>
        <v>2.3811352638451492E-3</v>
      </c>
      <c r="K8" s="9"/>
      <c r="L8" s="9"/>
      <c r="M8" s="10" t="e">
        <f t="shared" si="3"/>
        <v>#DIV/0!</v>
      </c>
      <c r="N8" s="9"/>
      <c r="O8" s="9"/>
      <c r="P8" s="10" t="e">
        <f t="shared" si="4"/>
        <v>#DIV/0!</v>
      </c>
      <c r="Q8" s="11">
        <v>1.2999999999999999E-2</v>
      </c>
    </row>
    <row r="9" spans="1:17" x14ac:dyDescent="0.2">
      <c r="A9" s="6" t="s">
        <v>10</v>
      </c>
      <c r="B9" s="9">
        <v>305110</v>
      </c>
      <c r="C9" s="9">
        <v>3001</v>
      </c>
      <c r="D9" s="10">
        <f t="shared" si="0"/>
        <v>9.8357969256989281E-3</v>
      </c>
      <c r="E9" s="9">
        <v>73700</v>
      </c>
      <c r="F9" s="9">
        <v>196</v>
      </c>
      <c r="G9" s="10">
        <f t="shared" si="1"/>
        <v>2.6594301221166891E-3</v>
      </c>
      <c r="H9" s="9">
        <v>466985</v>
      </c>
      <c r="I9" s="9">
        <v>2243</v>
      </c>
      <c r="J9" s="10">
        <f t="shared" si="2"/>
        <v>4.8031521355075641E-3</v>
      </c>
      <c r="K9" s="9"/>
      <c r="L9" s="9"/>
      <c r="M9" s="10" t="e">
        <f t="shared" si="3"/>
        <v>#DIV/0!</v>
      </c>
      <c r="N9" s="9"/>
      <c r="O9" s="9"/>
      <c r="P9" s="10" t="e">
        <f t="shared" si="4"/>
        <v>#DIV/0!</v>
      </c>
      <c r="Q9" s="11">
        <v>1.2999999999999999E-2</v>
      </c>
    </row>
    <row r="10" spans="1:17" x14ac:dyDescent="0.2">
      <c r="A10" s="6" t="s">
        <v>11</v>
      </c>
      <c r="B10" s="9">
        <v>372712</v>
      </c>
      <c r="C10" s="9">
        <v>6911</v>
      </c>
      <c r="D10" s="10">
        <f t="shared" si="0"/>
        <v>1.8542467105969219E-2</v>
      </c>
      <c r="E10" s="9">
        <v>119404</v>
      </c>
      <c r="F10" s="9">
        <v>635</v>
      </c>
      <c r="G10" s="10">
        <f t="shared" si="1"/>
        <v>5.3180797963217315E-3</v>
      </c>
      <c r="H10" s="9">
        <v>288423</v>
      </c>
      <c r="I10" s="9">
        <v>871</v>
      </c>
      <c r="J10" s="10">
        <f t="shared" si="2"/>
        <v>3.0198701213148744E-3</v>
      </c>
      <c r="K10" s="9"/>
      <c r="L10" s="9"/>
      <c r="M10" s="10" t="e">
        <f t="shared" si="3"/>
        <v>#DIV/0!</v>
      </c>
      <c r="N10" s="9"/>
      <c r="O10" s="9"/>
      <c r="P10" s="10" t="e">
        <f t="shared" si="4"/>
        <v>#DIV/0!</v>
      </c>
      <c r="Q10" s="11">
        <v>1.2999999999999999E-2</v>
      </c>
    </row>
    <row r="11" spans="1:17" x14ac:dyDescent="0.2">
      <c r="A11" s="6" t="s">
        <v>12</v>
      </c>
      <c r="B11" s="9">
        <v>287729</v>
      </c>
      <c r="C11" s="9">
        <v>1879</v>
      </c>
      <c r="D11" s="10">
        <f t="shared" si="0"/>
        <v>6.5304505281010951E-3</v>
      </c>
      <c r="E11" s="9">
        <v>1</v>
      </c>
      <c r="F11" s="9">
        <v>0</v>
      </c>
      <c r="G11" s="10">
        <f t="shared" si="1"/>
        <v>0</v>
      </c>
      <c r="H11" s="9">
        <v>103158</v>
      </c>
      <c r="I11" s="9">
        <v>153</v>
      </c>
      <c r="J11" s="10">
        <f t="shared" si="2"/>
        <v>1.4831617518757635E-3</v>
      </c>
      <c r="K11" s="9"/>
      <c r="L11" s="9"/>
      <c r="M11" s="10" t="e">
        <f t="shared" si="3"/>
        <v>#DIV/0!</v>
      </c>
      <c r="N11" s="9"/>
      <c r="O11" s="9"/>
      <c r="P11" s="10" t="e">
        <f t="shared" si="4"/>
        <v>#DIV/0!</v>
      </c>
      <c r="Q11" s="11">
        <v>1.2999999999999999E-2</v>
      </c>
    </row>
    <row r="12" spans="1:17" x14ac:dyDescent="0.2">
      <c r="A12" s="6" t="s">
        <v>13</v>
      </c>
      <c r="B12" s="9">
        <v>455440</v>
      </c>
      <c r="C12" s="9">
        <v>6733</v>
      </c>
      <c r="D12" s="10">
        <f t="shared" si="0"/>
        <v>1.4783506060073774E-2</v>
      </c>
      <c r="E12" s="9">
        <v>75400</v>
      </c>
      <c r="F12" s="9">
        <v>142</v>
      </c>
      <c r="G12" s="10">
        <f t="shared" si="1"/>
        <v>1.8832891246684351E-3</v>
      </c>
      <c r="H12" s="9">
        <v>36913</v>
      </c>
      <c r="I12" s="9">
        <v>342</v>
      </c>
      <c r="J12" s="10">
        <f t="shared" si="2"/>
        <v>9.2650285807168199E-3</v>
      </c>
      <c r="K12" s="9"/>
      <c r="L12" s="9"/>
      <c r="M12" s="10" t="e">
        <f t="shared" si="3"/>
        <v>#DIV/0!</v>
      </c>
      <c r="N12" s="9"/>
      <c r="O12" s="9"/>
      <c r="P12" s="10" t="e">
        <f t="shared" si="4"/>
        <v>#DIV/0!</v>
      </c>
      <c r="Q12" s="11">
        <v>1.2999999999999999E-2</v>
      </c>
    </row>
    <row r="13" spans="1:17" x14ac:dyDescent="0.2">
      <c r="A13" s="6" t="s">
        <v>14</v>
      </c>
      <c r="B13" s="9">
        <v>299866</v>
      </c>
      <c r="C13" s="9">
        <v>3761</v>
      </c>
      <c r="D13" s="10">
        <f t="shared" si="0"/>
        <v>1.2542268880099778E-2</v>
      </c>
      <c r="E13" s="9">
        <v>135672</v>
      </c>
      <c r="F13" s="9">
        <v>587</v>
      </c>
      <c r="G13" s="10">
        <f t="shared" si="1"/>
        <v>4.3266112388702163E-3</v>
      </c>
      <c r="H13" s="9">
        <v>246342</v>
      </c>
      <c r="I13" s="9">
        <v>804</v>
      </c>
      <c r="J13" s="10">
        <f t="shared" si="2"/>
        <v>3.2637552670677352E-3</v>
      </c>
      <c r="K13" s="9"/>
      <c r="L13" s="9"/>
      <c r="M13" s="10" t="e">
        <f t="shared" si="3"/>
        <v>#DIV/0!</v>
      </c>
      <c r="N13" s="9"/>
      <c r="O13" s="9"/>
      <c r="P13" s="10" t="e">
        <f t="shared" si="4"/>
        <v>#DIV/0!</v>
      </c>
      <c r="Q13" s="11">
        <v>1.2999999999999999E-2</v>
      </c>
    </row>
    <row r="14" spans="1:17" x14ac:dyDescent="0.2">
      <c r="A14" s="6" t="s">
        <v>15</v>
      </c>
      <c r="B14" s="9">
        <v>201168</v>
      </c>
      <c r="C14" s="9">
        <v>909</v>
      </c>
      <c r="D14" s="10">
        <f t="shared" si="0"/>
        <v>4.5186113099498926E-3</v>
      </c>
      <c r="E14" s="9">
        <v>23010</v>
      </c>
      <c r="F14" s="9">
        <v>175</v>
      </c>
      <c r="G14" s="10">
        <f t="shared" si="1"/>
        <v>7.6053889613211644E-3</v>
      </c>
      <c r="H14" s="9">
        <v>84800</v>
      </c>
      <c r="I14" s="9">
        <v>583</v>
      </c>
      <c r="J14" s="10">
        <f t="shared" si="2"/>
        <v>6.875E-3</v>
      </c>
      <c r="K14" s="9"/>
      <c r="L14" s="9"/>
      <c r="M14" s="10" t="e">
        <f t="shared" si="3"/>
        <v>#DIV/0!</v>
      </c>
      <c r="N14" s="9"/>
      <c r="O14" s="9"/>
      <c r="P14" s="10" t="e">
        <f t="shared" si="4"/>
        <v>#DIV/0!</v>
      </c>
      <c r="Q14" s="11">
        <v>1.2999999999999999E-2</v>
      </c>
    </row>
    <row r="15" spans="1:17" x14ac:dyDescent="0.2">
      <c r="A15" s="6" t="s">
        <v>16</v>
      </c>
      <c r="B15" s="9">
        <v>140764</v>
      </c>
      <c r="C15" s="9">
        <v>4837</v>
      </c>
      <c r="D15" s="10">
        <f t="shared" si="0"/>
        <v>3.4362479042937114E-2</v>
      </c>
      <c r="E15" s="9">
        <v>153034</v>
      </c>
      <c r="F15" s="9">
        <v>1622</v>
      </c>
      <c r="G15" s="10">
        <f t="shared" si="1"/>
        <v>1.0598951866905394E-2</v>
      </c>
      <c r="H15" s="9">
        <v>100165</v>
      </c>
      <c r="I15" s="9">
        <v>544</v>
      </c>
      <c r="J15" s="10">
        <f t="shared" si="2"/>
        <v>5.4310387860030951E-3</v>
      </c>
      <c r="K15" s="9"/>
      <c r="L15" s="9"/>
      <c r="M15" s="10" t="e">
        <f t="shared" si="3"/>
        <v>#DIV/0!</v>
      </c>
      <c r="N15" s="9"/>
      <c r="O15" s="9"/>
      <c r="P15" s="10" t="e">
        <f t="shared" si="4"/>
        <v>#DIV/0!</v>
      </c>
      <c r="Q15" s="11">
        <v>1.2999999999999999E-2</v>
      </c>
    </row>
    <row r="16" spans="1:17" x14ac:dyDescent="0.2">
      <c r="A16" s="6" t="s">
        <v>17</v>
      </c>
      <c r="B16" s="9">
        <v>101000</v>
      </c>
      <c r="C16" s="9">
        <v>1088</v>
      </c>
      <c r="D16" s="10">
        <f t="shared" si="0"/>
        <v>1.0772277227722771E-2</v>
      </c>
      <c r="E16" s="9">
        <v>28703</v>
      </c>
      <c r="F16" s="9">
        <v>244</v>
      </c>
      <c r="G16" s="10">
        <f t="shared" si="1"/>
        <v>8.5008535693133127E-3</v>
      </c>
      <c r="H16" s="9">
        <v>104200</v>
      </c>
      <c r="I16" s="9">
        <v>141</v>
      </c>
      <c r="J16" s="10">
        <f t="shared" si="2"/>
        <v>1.3531669865642995E-3</v>
      </c>
      <c r="K16" s="9"/>
      <c r="L16" s="9"/>
      <c r="M16" s="10" t="e">
        <f t="shared" si="3"/>
        <v>#DIV/0!</v>
      </c>
      <c r="N16" s="9"/>
      <c r="O16" s="9"/>
      <c r="P16" s="10" t="e">
        <f t="shared" si="4"/>
        <v>#DIV/0!</v>
      </c>
      <c r="Q16" s="11">
        <v>1.2999999999999999E-2</v>
      </c>
    </row>
    <row r="17" spans="1:17" x14ac:dyDescent="0.2">
      <c r="A17" s="6" t="s">
        <v>18</v>
      </c>
      <c r="B17" s="9">
        <v>2000</v>
      </c>
      <c r="C17" s="9">
        <v>1</v>
      </c>
      <c r="D17" s="10">
        <f t="shared" si="0"/>
        <v>5.0000000000000001E-4</v>
      </c>
      <c r="E17" s="9">
        <v>1</v>
      </c>
      <c r="F17" s="9">
        <v>0</v>
      </c>
      <c r="G17" s="10">
        <f t="shared" si="1"/>
        <v>0</v>
      </c>
      <c r="H17" s="9">
        <v>62120</v>
      </c>
      <c r="I17" s="9">
        <v>308</v>
      </c>
      <c r="J17" s="10">
        <f t="shared" si="2"/>
        <v>4.958145524790728E-3</v>
      </c>
      <c r="K17" s="9"/>
      <c r="L17" s="9"/>
      <c r="M17" s="10" t="e">
        <f t="shared" si="3"/>
        <v>#DIV/0!</v>
      </c>
      <c r="N17" s="9"/>
      <c r="O17" s="9"/>
      <c r="P17" s="10" t="e">
        <f t="shared" si="4"/>
        <v>#DIV/0!</v>
      </c>
      <c r="Q17" s="11">
        <v>1.2999999999999999E-2</v>
      </c>
    </row>
    <row r="18" spans="1:17" s="5" customFormat="1" x14ac:dyDescent="0.2">
      <c r="A18" s="7" t="s">
        <v>19</v>
      </c>
      <c r="B18" s="12">
        <f>SUM(B6:B16)</f>
        <v>2933517</v>
      </c>
      <c r="C18" s="12">
        <f>SUM(C6:C17)</f>
        <v>38472</v>
      </c>
      <c r="D18" s="13">
        <f>SUM(D6:D16)/11</f>
        <v>1.3424439850721004E-2</v>
      </c>
      <c r="E18" s="12">
        <f>SUM(E6:E17)</f>
        <v>1101063</v>
      </c>
      <c r="F18" s="12">
        <f>SUM(F6:F17)</f>
        <v>9309</v>
      </c>
      <c r="G18" s="13">
        <f t="shared" si="1"/>
        <v>8.4545570961879566E-3</v>
      </c>
      <c r="H18" s="12">
        <f>SUM(H6:H17)</f>
        <v>1862968</v>
      </c>
      <c r="I18" s="12">
        <f>SUM(I6:I17)</f>
        <v>8759</v>
      </c>
      <c r="J18" s="13">
        <f t="shared" si="2"/>
        <v>4.7016373872229688E-3</v>
      </c>
      <c r="K18" s="12">
        <f>SUM(K6:K17)</f>
        <v>0</v>
      </c>
      <c r="L18" s="12">
        <f>SUM(L6:L17)</f>
        <v>0</v>
      </c>
      <c r="M18" s="13" t="e">
        <f t="shared" si="3"/>
        <v>#DIV/0!</v>
      </c>
      <c r="N18" s="12">
        <f>SUM(N6:N17)</f>
        <v>0</v>
      </c>
      <c r="O18" s="12">
        <f>SUM(O6:O17)</f>
        <v>0</v>
      </c>
      <c r="P18" s="13" t="e">
        <f t="shared" si="4"/>
        <v>#DIV/0!</v>
      </c>
      <c r="Q18" s="7"/>
    </row>
    <row r="19" spans="1:17" s="1" customFormat="1" x14ac:dyDescent="0.2">
      <c r="H19" s="3"/>
      <c r="I19" s="3"/>
      <c r="J19" s="4"/>
      <c r="K19" s="3"/>
      <c r="L19" s="3"/>
      <c r="M19" s="4"/>
      <c r="N19" s="3"/>
      <c r="O19" s="3"/>
      <c r="P19" s="4"/>
    </row>
    <row r="20" spans="1:17" x14ac:dyDescent="0.2">
      <c r="H20" s="2"/>
      <c r="I20" s="2"/>
      <c r="J20" s="2"/>
    </row>
  </sheetData>
  <pageMargins left="0.74803149606299213" right="0.74803149606299213" top="0.98425196850393704" bottom="0.98425196850393704" header="0.51181102362204722" footer="0.51181102362204722"/>
  <pageSetup paperSize="9" scale="55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consulta</vt:lpstr>
      <vt:lpstr>consulta!Área_de_impresión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Donoso</dc:creator>
  <cp:lastModifiedBy>Carlos Schroeder</cp:lastModifiedBy>
  <cp:lastPrinted>2014-12-03T21:53:45Z</cp:lastPrinted>
  <dcterms:created xsi:type="dcterms:W3CDTF">2012-12-03T22:28:10Z</dcterms:created>
  <dcterms:modified xsi:type="dcterms:W3CDTF">2019-01-04T19:05:03Z</dcterms:modified>
</cp:coreProperties>
</file>